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.muratov\Desktop\"/>
    </mc:Choice>
  </mc:AlternateContent>
  <xr:revisionPtr revIDLastSave="0" documentId="8_{1362CF82-50A0-4C3E-8EC1-CEF158E008C5}" xr6:coauthVersionLast="47" xr6:coauthVersionMax="47" xr10:uidLastSave="{00000000-0000-0000-0000-000000000000}"/>
  <bookViews>
    <workbookView xWindow="-120" yWindow="-120" windowWidth="29040" windowHeight="15720" xr2:uid="{7AD686B6-919B-47AD-8A9C-A795609CFAF6}"/>
  </bookViews>
  <sheets>
    <sheet name="BS" sheetId="2" r:id="rId1"/>
    <sheet name="PL" sheetId="3" r:id="rId2"/>
    <sheet name="Equity" sheetId="4" r:id="rId3"/>
    <sheet name="CF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" i="5" l="1"/>
  <c r="C45" i="5"/>
  <c r="C34" i="5"/>
  <c r="C67" i="5" s="1"/>
  <c r="C22" i="5"/>
  <c r="M15" i="4"/>
  <c r="I15" i="4"/>
  <c r="G15" i="4"/>
  <c r="E15" i="4"/>
  <c r="C15" i="4"/>
  <c r="C15" i="3"/>
  <c r="C18" i="3" s="1"/>
  <c r="C29" i="3" s="1"/>
  <c r="C33" i="3" s="1"/>
  <c r="K10" i="4" s="1"/>
  <c r="C37" i="2"/>
  <c r="C31" i="2"/>
  <c r="C38" i="2" s="1"/>
  <c r="C22" i="2"/>
  <c r="K15" i="4" l="1"/>
  <c r="O15" i="4" s="1"/>
  <c r="O10" i="4"/>
</calcChain>
</file>

<file path=xl/sharedStrings.xml><?xml version="1.0" encoding="utf-8"?>
<sst xmlns="http://schemas.openxmlformats.org/spreadsheetml/2006/main" count="120" uniqueCount="110">
  <si>
    <t>КОНСОЛИДИРОВАННЫЙ</t>
  </si>
  <si>
    <t>ОТЧЕТ О ФИНАНСОВОМ ПОЛОЖЕНИИ</t>
  </si>
  <si>
    <t>ПО СОСТОЯНИЮ НА 30 ИЮНЯ 2026 г.</t>
  </si>
  <si>
    <t>(в млн. сум)</t>
  </si>
  <si>
    <t>31 июня 
2026 г.</t>
  </si>
  <si>
    <t>АКТИВЫ</t>
  </si>
  <si>
    <t>Денежные средства и их эквиваленты</t>
  </si>
  <si>
    <t>Средства в других банках</t>
  </si>
  <si>
    <t>Инвестиционные ценные бумаги, 
оцениваемым по амортизированной стоимости</t>
  </si>
  <si>
    <t>Чистые кредиты и авансы клиентам</t>
  </si>
  <si>
    <t>Инвестиции в ассоциированные предприятия</t>
  </si>
  <si>
    <t>Инвестиции в финансовые активы</t>
  </si>
  <si>
    <t>Отложенный налоговый актив</t>
  </si>
  <si>
    <t>Основные средства</t>
  </si>
  <si>
    <t>Нематериальные активы</t>
  </si>
  <si>
    <t>Внеоборотные активы, предназначенные 
 для продажи</t>
  </si>
  <si>
    <t>Прочие активы</t>
  </si>
  <si>
    <t>Итого активы</t>
  </si>
  <si>
    <t>ОБЯЗАТЕЛЬСТВА</t>
  </si>
  <si>
    <t>Средства других банков</t>
  </si>
  <si>
    <t>Средства клиентов</t>
  </si>
  <si>
    <t>Прочие заемные средства</t>
  </si>
  <si>
    <t>Прочие обязательства</t>
  </si>
  <si>
    <t>Итого обязательства</t>
  </si>
  <si>
    <t>КАПИТАЛ</t>
  </si>
  <si>
    <t>Акционерный капитал</t>
  </si>
  <si>
    <t>Нераспределенная прибыль/(убыток)</t>
  </si>
  <si>
    <t>Итого капитал</t>
  </si>
  <si>
    <t>Итого капитал и обязательства</t>
  </si>
  <si>
    <t>ОТЧЕТ О ПРИБЫЛИ ИЛИ УБЫТКЕ И ПРОЧЕМ СОВОКУПНОМ ДОХОДЕ</t>
  </si>
  <si>
    <t>ЗА ПЕРИОД, ЗАКОНЧИВШИЙСЯ 30 ИЮНЯ 2026 г.</t>
  </si>
  <si>
    <t>30 июня 
2026 г.</t>
  </si>
  <si>
    <t>Продолжающаяся деятельность</t>
  </si>
  <si>
    <t>Процентные доходы</t>
  </si>
  <si>
    <t>Прочие процентные доходы</t>
  </si>
  <si>
    <t>Процентные расходы</t>
  </si>
  <si>
    <t>Прочие процентные расходы</t>
  </si>
  <si>
    <t>Чистый процентный доход до вычета резерва
 под обесценение кредитов и авансов выданных 
 клиентам</t>
  </si>
  <si>
    <t>Создание резерва / (покрытие) по кредитным убыткам по кредитам и авансам выданным клиентам</t>
  </si>
  <si>
    <t xml:space="preserve">Чистые процентные доходы </t>
  </si>
  <si>
    <t>Комиссионные доходы</t>
  </si>
  <si>
    <t>Комиссионные расходы</t>
  </si>
  <si>
    <t>Доходы от переоценки иностранной валюты</t>
  </si>
  <si>
    <t>Убытки от переоценки иностранной валюты</t>
  </si>
  <si>
    <t>Доходы по дивидендам</t>
  </si>
  <si>
    <t>Прочие операционные доходы</t>
  </si>
  <si>
    <t>Создание резерв финансовых активов</t>
  </si>
  <si>
    <t>Административные и прочие операционные расходы</t>
  </si>
  <si>
    <t>Прибыль/(убыток) до налогообложения</t>
  </si>
  <si>
    <t>Расходы по налогу на прибыль</t>
  </si>
  <si>
    <t>ЧИСТАЯ ПРИБЫЛЬ ЗА ГОД</t>
  </si>
  <si>
    <t>ОТЧЕТ ОБ ИЗМЕНЕНИЯХ В КАПИТАЛЕ</t>
  </si>
  <si>
    <t>Эмиссионный доход</t>
  </si>
  <si>
    <t>Собственные выкупленные акции</t>
  </si>
  <si>
    <t>Резерв переоценки финансовых активов, оцениваемых по справедливой стоимости через прочий совокупный доход</t>
  </si>
  <si>
    <t>Нераспре-деленная прибыль</t>
  </si>
  <si>
    <t>Неконтролиру-ющая доля участия</t>
  </si>
  <si>
    <t>Всего капитал</t>
  </si>
  <si>
    <t>на 31 марта 2026 г.</t>
  </si>
  <si>
    <t>Чистая прибыль</t>
  </si>
  <si>
    <t>Прочий совокупный доход</t>
  </si>
  <si>
    <t>на 30 июня 2026 г.</t>
  </si>
  <si>
    <t>итого совокупный доход за период</t>
  </si>
  <si>
    <t>Неконтролирующая доля участия, возникающая при приобретении дочерней компании</t>
  </si>
  <si>
    <t>ОТЧЕТ О  ДВИЖЕНИИ ДЕНЕЖНЫХ СРЕДСТВ</t>
  </si>
  <si>
    <t>Денежные средства от операционной деятельности</t>
  </si>
  <si>
    <t xml:space="preserve">Проценты полученные </t>
  </si>
  <si>
    <t>Проценты уплаченные</t>
  </si>
  <si>
    <t xml:space="preserve">Комиссии полученные </t>
  </si>
  <si>
    <t>Комиссии уплаченные</t>
  </si>
  <si>
    <t>Доходы от страховых операций полученные</t>
  </si>
  <si>
    <t>Расходы от страховых операций уплаченные</t>
  </si>
  <si>
    <t>Чистые доходы, полученные по операциям с
 иностранной валютой</t>
  </si>
  <si>
    <t>Прочие операционные доходы полученные</t>
  </si>
  <si>
    <t xml:space="preserve">Расходы на содержание персонала уплаченные </t>
  </si>
  <si>
    <t xml:space="preserve">Административные и прочие
 операционные  расходы уплаченные </t>
  </si>
  <si>
    <t xml:space="preserve">Налог на прибыль уплаченный </t>
  </si>
  <si>
    <t>Денежные средства от операционной деятельности
 до изменений операционных активов и обязательств</t>
  </si>
  <si>
    <t>Чистое уменьшение/(увеличение) по средствам в других банках</t>
  </si>
  <si>
    <t>Чистое увеличение по кредитам и авансам клиентам</t>
  </si>
  <si>
    <t>Чистое увеличение по инвестиционным ценным бумагам, оцениваемым по амортизированной стоимости</t>
  </si>
  <si>
    <t>Чистое уменьшение/(увеличение) по прочим активам</t>
  </si>
  <si>
    <t>Поступления от выбытия повторно приобретенных активов</t>
  </si>
  <si>
    <t>Чистый (уменьшение)/увеличение по средствам других банков</t>
  </si>
  <si>
    <t>Чистый увеличение по средствам клиентов</t>
  </si>
  <si>
    <t>Чистый (уменьшение)/увеличение по прочим обязательствам</t>
  </si>
  <si>
    <t>Чистые денежные средства, использованные в операционной деятельности</t>
  </si>
  <si>
    <t>Денежные средства от инвестиционной деятельности</t>
  </si>
  <si>
    <t>Приобретение финансовых активов, оцениваемых по справедливой стоимости через прочий совокупный доход</t>
  </si>
  <si>
    <t>Поступления от выбытия финансовых активов, оцениваемых по справедливой стоимости через прочий совокупный доход</t>
  </si>
  <si>
    <t>Приобретение основных средств и нематериальных активов</t>
  </si>
  <si>
    <t>Поступления от выбытия основных средств и нематериальных активов</t>
  </si>
  <si>
    <t>Приобретение инвестиций в ассоциированные компании</t>
  </si>
  <si>
    <t>Чистые денежные средства, использованные в инвестиционной деятельности</t>
  </si>
  <si>
    <t>Денежные средства от финансовой деятельности</t>
  </si>
  <si>
    <t>Поступления заемных средств от других банков</t>
  </si>
  <si>
    <t xml:space="preserve">Погашение заемных средств от других банков </t>
  </si>
  <si>
    <t>Поступления прочих заемных средств</t>
  </si>
  <si>
    <t>Погашение прочих заемных средств</t>
  </si>
  <si>
    <t>Поступления от выпущенных долговых ценных бумаг</t>
  </si>
  <si>
    <t>Погашение выпущенных долговых ценных бумаг</t>
  </si>
  <si>
    <t>Поступления от прочего субординированного долга</t>
  </si>
  <si>
    <t xml:space="preserve">Дивиденды, выплаченные  </t>
  </si>
  <si>
    <t>Продажа выкупленных собственных акций</t>
  </si>
  <si>
    <t>Чистые денежные средства, использованные от финансовой деятельности</t>
  </si>
  <si>
    <t>Влияние изменений обменного курса на денежные средства и их эквиваленты</t>
  </si>
  <si>
    <t>Эффект ожидаемых кредитных убытков</t>
  </si>
  <si>
    <t>Чистое увеличение/(уменьшение) денежных средств и их эквивалентов</t>
  </si>
  <si>
    <t>Денежные средства и их эквиваленты на начало года</t>
  </si>
  <si>
    <t>Денежные средства и их эквиваленты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</si>
</sst>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#,##0_ ;\(#,##0\)"/>
    <numFmt numFmtId="166" formatCode="#,##0;\(#,##0\);&quot;-&quot;"/>
    <numFmt numFmtId="167" formatCode="#,##0;\(#,##0\)"/>
    <numFmt numFmtId="168" formatCode="_(* #,##0_);_(* \(#,##0\);_(* &quot;-&quot;??_);_(@_)"/>
    <numFmt numFmtId="169" formatCode="_-* #,##0.0_-;\-* #,##0.0_-;_-* &quot;-&quot;??_-;_-@_-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b/>
      <sz val="9"/>
      <name val="Arial"/>
      <family val="2"/>
      <charset val="204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A"/>
      <name val="Arial"/>
      <family val="2"/>
    </font>
    <font>
      <sz val="9"/>
      <color rgb="FF00000A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5"/>
      <name val="Arial"/>
      <family val="2"/>
    </font>
    <font>
      <b/>
      <sz val="9"/>
      <name val="Arial"/>
      <family val="2"/>
    </font>
    <font>
      <u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"/>
      <name val="Arial"/>
      <family val="2"/>
      <charset val="204"/>
    </font>
    <font>
      <b/>
      <sz val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15" fillId="0" borderId="0"/>
    <xf numFmtId="0" fontId="19" fillId="0" borderId="0"/>
    <xf numFmtId="0" fontId="22" fillId="0" borderId="0"/>
    <xf numFmtId="0" fontId="22" fillId="0" borderId="0"/>
  </cellStyleXfs>
  <cellXfs count="126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 wrapText="1"/>
    </xf>
    <xf numFmtId="0" fontId="4" fillId="0" borderId="0" xfId="2" applyFont="1"/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5" fillId="0" borderId="0" xfId="2" applyFont="1"/>
    <xf numFmtId="0" fontId="6" fillId="0" borderId="0" xfId="2" applyFont="1"/>
    <xf numFmtId="164" fontId="2" fillId="0" borderId="0" xfId="3" applyNumberFormat="1" applyFont="1"/>
    <xf numFmtId="0" fontId="7" fillId="0" borderId="0" xfId="2" applyFont="1"/>
    <xf numFmtId="164" fontId="8" fillId="2" borderId="0" xfId="3" applyNumberFormat="1" applyFont="1" applyFill="1"/>
    <xf numFmtId="0" fontId="2" fillId="0" borderId="0" xfId="2" applyFont="1" applyAlignment="1">
      <alignment wrapText="1"/>
    </xf>
    <xf numFmtId="0" fontId="8" fillId="0" borderId="0" xfId="2" applyFont="1"/>
    <xf numFmtId="0" fontId="8" fillId="0" borderId="0" xfId="4" applyFont="1" applyAlignment="1">
      <alignment horizontal="left" vertical="top" wrapText="1"/>
    </xf>
    <xf numFmtId="0" fontId="8" fillId="0" borderId="0" xfId="4" applyFont="1" applyAlignment="1">
      <alignment horizontal="left" vertical="top"/>
    </xf>
    <xf numFmtId="0" fontId="10" fillId="0" borderId="0" xfId="4" applyFont="1" applyAlignment="1">
      <alignment horizontal="left" vertical="top" wrapText="1"/>
    </xf>
    <xf numFmtId="0" fontId="10" fillId="0" borderId="0" xfId="2" applyFont="1"/>
    <xf numFmtId="164" fontId="10" fillId="0" borderId="0" xfId="2" applyNumberFormat="1" applyFont="1"/>
    <xf numFmtId="0" fontId="8" fillId="0" borderId="0" xfId="2" applyFont="1" applyAlignment="1">
      <alignment wrapText="1"/>
    </xf>
    <xf numFmtId="165" fontId="2" fillId="0" borderId="0" xfId="3" applyNumberFormat="1" applyFont="1"/>
    <xf numFmtId="0" fontId="11" fillId="0" borderId="0" xfId="2" applyFont="1" applyAlignment="1">
      <alignment vertical="center"/>
    </xf>
    <xf numFmtId="0" fontId="11" fillId="0" borderId="2" xfId="2" applyFont="1" applyBorder="1" applyAlignment="1">
      <alignment vertical="center"/>
    </xf>
    <xf numFmtId="165" fontId="5" fillId="0" borderId="2" xfId="3" applyNumberFormat="1" applyFont="1" applyBorder="1" applyAlignment="1">
      <alignment vertical="center"/>
    </xf>
    <xf numFmtId="3" fontId="2" fillId="0" borderId="0" xfId="2" applyNumberFormat="1" applyFont="1"/>
    <xf numFmtId="165" fontId="2" fillId="0" borderId="0" xfId="2" applyNumberFormat="1" applyFont="1"/>
    <xf numFmtId="164" fontId="2" fillId="0" borderId="0" xfId="2" applyNumberFormat="1" applyFont="1"/>
    <xf numFmtId="0" fontId="5" fillId="0" borderId="2" xfId="2" applyFont="1" applyBorder="1" applyAlignment="1">
      <alignment vertical="center"/>
    </xf>
    <xf numFmtId="0" fontId="2" fillId="0" borderId="0" xfId="2" quotePrefix="1" applyFont="1" applyAlignment="1">
      <alignment horizontal="left"/>
    </xf>
    <xf numFmtId="0" fontId="12" fillId="0" borderId="0" xfId="2" applyFont="1"/>
    <xf numFmtId="0" fontId="2" fillId="0" borderId="0" xfId="2" quotePrefix="1" applyFont="1" applyAlignment="1">
      <alignment horizontal="left" wrapText="1"/>
    </xf>
    <xf numFmtId="165" fontId="12" fillId="0" borderId="0" xfId="2" applyNumberFormat="1" applyFont="1"/>
    <xf numFmtId="0" fontId="12" fillId="0" borderId="1" xfId="2" applyFont="1" applyBorder="1"/>
    <xf numFmtId="165" fontId="12" fillId="0" borderId="1" xfId="2" applyNumberFormat="1" applyFont="1" applyBorder="1"/>
    <xf numFmtId="0" fontId="11" fillId="0" borderId="3" xfId="2" applyFont="1" applyBorder="1" applyAlignment="1">
      <alignment vertical="center"/>
    </xf>
    <xf numFmtId="165" fontId="5" fillId="0" borderId="3" xfId="3" applyNumberFormat="1" applyFont="1" applyBorder="1" applyAlignment="1">
      <alignment vertical="center"/>
    </xf>
    <xf numFmtId="0" fontId="13" fillId="0" borderId="0" xfId="2" applyFont="1" applyAlignment="1">
      <alignment vertical="center"/>
    </xf>
    <xf numFmtId="164" fontId="14" fillId="0" borderId="0" xfId="3" applyNumberFormat="1" applyFont="1"/>
    <xf numFmtId="0" fontId="14" fillId="0" borderId="0" xfId="2" applyFont="1"/>
    <xf numFmtId="0" fontId="2" fillId="0" borderId="0" xfId="2" applyFont="1" applyAlignment="1">
      <alignment vertical="top"/>
    </xf>
    <xf numFmtId="0" fontId="3" fillId="0" borderId="0" xfId="2" applyFont="1" applyAlignment="1">
      <alignment vertical="center"/>
    </xf>
    <xf numFmtId="4" fontId="5" fillId="0" borderId="0" xfId="2" applyNumberFormat="1" applyFont="1" applyAlignment="1">
      <alignment wrapText="1"/>
    </xf>
    <xf numFmtId="4" fontId="5" fillId="0" borderId="1" xfId="2" applyNumberFormat="1" applyFont="1" applyBorder="1" applyAlignment="1">
      <alignment wrapText="1"/>
    </xf>
    <xf numFmtId="0" fontId="5" fillId="0" borderId="0" xfId="2" applyFont="1" applyAlignment="1">
      <alignment horizontal="center" vertical="center" wrapText="1"/>
    </xf>
    <xf numFmtId="164" fontId="2" fillId="0" borderId="0" xfId="3" applyNumberFormat="1" applyFont="1" applyAlignment="1">
      <alignment horizontal="right"/>
    </xf>
    <xf numFmtId="4" fontId="2" fillId="0" borderId="0" xfId="2" applyNumberFormat="1" applyFont="1" applyAlignment="1">
      <alignment wrapText="1"/>
    </xf>
    <xf numFmtId="0" fontId="2" fillId="0" borderId="1" xfId="2" applyFont="1" applyBorder="1" applyAlignment="1">
      <alignment wrapText="1"/>
    </xf>
    <xf numFmtId="165" fontId="2" fillId="0" borderId="1" xfId="3" applyNumberFormat="1" applyFont="1" applyBorder="1" applyAlignment="1">
      <alignment horizontal="right"/>
    </xf>
    <xf numFmtId="0" fontId="5" fillId="0" borderId="0" xfId="2" applyFont="1" applyAlignment="1">
      <alignment wrapText="1"/>
    </xf>
    <xf numFmtId="165" fontId="5" fillId="0" borderId="0" xfId="3" applyNumberFormat="1" applyFont="1" applyBorder="1" applyAlignment="1">
      <alignment horizontal="right"/>
    </xf>
    <xf numFmtId="0" fontId="5" fillId="0" borderId="0" xfId="2" applyFont="1" applyAlignment="1">
      <alignment vertical="center" wrapText="1"/>
    </xf>
    <xf numFmtId="0" fontId="5" fillId="0" borderId="4" xfId="2" applyFont="1" applyBorder="1" applyAlignment="1">
      <alignment vertical="center" wrapText="1"/>
    </xf>
    <xf numFmtId="165" fontId="5" fillId="0" borderId="4" xfId="3" applyNumberFormat="1" applyFont="1" applyBorder="1" applyAlignment="1">
      <alignment horizontal="right" vertical="center"/>
    </xf>
    <xf numFmtId="166" fontId="8" fillId="0" borderId="0" xfId="5" applyNumberFormat="1" applyFont="1" applyAlignment="1">
      <alignment horizontal="left"/>
    </xf>
    <xf numFmtId="166" fontId="8" fillId="0" borderId="1" xfId="5" applyNumberFormat="1" applyFont="1" applyBorder="1" applyAlignment="1">
      <alignment horizontal="left"/>
    </xf>
    <xf numFmtId="164" fontId="8" fillId="0" borderId="1" xfId="3" applyNumberFormat="1" applyFont="1" applyBorder="1" applyAlignment="1">
      <alignment horizontal="right"/>
    </xf>
    <xf numFmtId="166" fontId="8" fillId="0" borderId="0" xfId="5" applyNumberFormat="1" applyFont="1" applyAlignment="1">
      <alignment horizontal="left" vertical="center"/>
    </xf>
    <xf numFmtId="165" fontId="5" fillId="0" borderId="0" xfId="3" applyNumberFormat="1" applyFont="1" applyBorder="1" applyAlignment="1">
      <alignment horizontal="right" vertical="center"/>
    </xf>
    <xf numFmtId="166" fontId="11" fillId="2" borderId="0" xfId="5" applyNumberFormat="1" applyFont="1" applyFill="1" applyAlignment="1">
      <alignment horizontal="left"/>
    </xf>
    <xf numFmtId="0" fontId="5" fillId="0" borderId="5" xfId="2" applyFont="1" applyBorder="1" applyAlignment="1">
      <alignment wrapText="1"/>
    </xf>
    <xf numFmtId="165" fontId="5" fillId="0" borderId="5" xfId="3" applyNumberFormat="1" applyFont="1" applyBorder="1" applyAlignment="1">
      <alignment horizontal="right"/>
    </xf>
    <xf numFmtId="0" fontId="16" fillId="0" borderId="0" xfId="2" applyFont="1"/>
    <xf numFmtId="0" fontId="17" fillId="0" borderId="0" xfId="2" applyFont="1"/>
    <xf numFmtId="0" fontId="18" fillId="0" borderId="0" xfId="2" applyFont="1"/>
    <xf numFmtId="0" fontId="20" fillId="0" borderId="1" xfId="6" applyFont="1" applyBorder="1" applyAlignment="1">
      <alignment horizontal="center" vertical="center" wrapText="1"/>
    </xf>
    <xf numFmtId="0" fontId="20" fillId="0" borderId="1" xfId="6" quotePrefix="1" applyFont="1" applyBorder="1" applyAlignment="1">
      <alignment horizontal="center" vertical="center" wrapText="1"/>
    </xf>
    <xf numFmtId="0" fontId="17" fillId="0" borderId="0" xfId="2" applyFont="1" applyAlignment="1">
      <alignment wrapText="1"/>
    </xf>
    <xf numFmtId="0" fontId="21" fillId="0" borderId="0" xfId="6" applyFont="1" applyAlignment="1">
      <alignment horizontal="center" vertical="center" wrapText="1"/>
    </xf>
    <xf numFmtId="0" fontId="20" fillId="0" borderId="0" xfId="2" applyFont="1" applyAlignment="1">
      <alignment vertical="center"/>
    </xf>
    <xf numFmtId="167" fontId="20" fillId="0" borderId="0" xfId="3" applyNumberFormat="1" applyFont="1" applyFill="1" applyBorder="1" applyAlignment="1">
      <alignment horizontal="right"/>
    </xf>
    <xf numFmtId="167" fontId="20" fillId="0" borderId="0" xfId="2" applyNumberFormat="1" applyFont="1" applyAlignment="1">
      <alignment horizontal="right"/>
    </xf>
    <xf numFmtId="43" fontId="20" fillId="0" borderId="0" xfId="3" applyFont="1" applyFill="1" applyBorder="1" applyAlignment="1">
      <alignment horizontal="right"/>
    </xf>
    <xf numFmtId="43" fontId="20" fillId="0" borderId="0" xfId="3" applyFont="1" applyAlignment="1">
      <alignment horizontal="right"/>
    </xf>
    <xf numFmtId="164" fontId="20" fillId="0" borderId="0" xfId="3" applyNumberFormat="1" applyFont="1" applyFill="1" applyBorder="1" applyAlignment="1">
      <alignment horizontal="right"/>
    </xf>
    <xf numFmtId="167" fontId="16" fillId="0" borderId="0" xfId="3" applyNumberFormat="1" applyFont="1" applyFill="1" applyBorder="1" applyAlignment="1">
      <alignment horizontal="right"/>
    </xf>
    <xf numFmtId="168" fontId="17" fillId="0" borderId="0" xfId="2" applyNumberFormat="1" applyFont="1"/>
    <xf numFmtId="167" fontId="16" fillId="0" borderId="0" xfId="3" applyNumberFormat="1" applyFont="1" applyBorder="1" applyAlignment="1">
      <alignment horizontal="right"/>
    </xf>
    <xf numFmtId="43" fontId="16" fillId="0" borderId="0" xfId="3" applyFont="1" applyBorder="1" applyAlignment="1">
      <alignment horizontal="right"/>
    </xf>
    <xf numFmtId="0" fontId="21" fillId="0" borderId="0" xfId="2" applyFont="1" applyAlignment="1">
      <alignment vertical="center"/>
    </xf>
    <xf numFmtId="164" fontId="16" fillId="0" borderId="0" xfId="3" applyNumberFormat="1" applyFont="1" applyFill="1" applyAlignment="1">
      <alignment horizontal="right"/>
    </xf>
    <xf numFmtId="43" fontId="16" fillId="0" borderId="0" xfId="3" applyFont="1" applyFill="1" applyAlignment="1">
      <alignment horizontal="right"/>
    </xf>
    <xf numFmtId="164" fontId="17" fillId="0" borderId="0" xfId="3" applyNumberFormat="1" applyFont="1" applyFill="1" applyAlignment="1">
      <alignment horizontal="right"/>
    </xf>
    <xf numFmtId="167" fontId="16" fillId="0" borderId="0" xfId="3" applyNumberFormat="1" applyFont="1" applyFill="1" applyAlignment="1">
      <alignment horizontal="right"/>
    </xf>
    <xf numFmtId="167" fontId="17" fillId="0" borderId="0" xfId="3" applyNumberFormat="1" applyFont="1" applyFill="1" applyAlignment="1">
      <alignment horizontal="right"/>
    </xf>
    <xf numFmtId="167" fontId="16" fillId="0" borderId="0" xfId="3" applyNumberFormat="1" applyFont="1" applyAlignment="1">
      <alignment horizontal="right"/>
    </xf>
    <xf numFmtId="43" fontId="16" fillId="0" borderId="0" xfId="3" applyFont="1" applyAlignment="1">
      <alignment horizontal="right"/>
    </xf>
    <xf numFmtId="164" fontId="16" fillId="0" borderId="0" xfId="3" applyNumberFormat="1" applyFont="1" applyAlignment="1">
      <alignment horizontal="right"/>
    </xf>
    <xf numFmtId="0" fontId="21" fillId="0" borderId="1" xfId="2" applyFont="1" applyBorder="1" applyAlignment="1">
      <alignment vertical="center"/>
    </xf>
    <xf numFmtId="167" fontId="16" fillId="0" borderId="1" xfId="3" applyNumberFormat="1" applyFont="1" applyBorder="1" applyAlignment="1">
      <alignment horizontal="right"/>
    </xf>
    <xf numFmtId="43" fontId="16" fillId="0" borderId="1" xfId="3" applyFont="1" applyBorder="1" applyAlignment="1">
      <alignment horizontal="right"/>
    </xf>
    <xf numFmtId="164" fontId="16" fillId="0" borderId="1" xfId="3" applyNumberFormat="1" applyFont="1" applyBorder="1" applyAlignment="1">
      <alignment horizontal="right"/>
    </xf>
    <xf numFmtId="164" fontId="16" fillId="0" borderId="0" xfId="3" applyNumberFormat="1" applyFont="1" applyBorder="1" applyAlignment="1">
      <alignment horizontal="right"/>
    </xf>
    <xf numFmtId="167" fontId="17" fillId="0" borderId="0" xfId="2" applyNumberFormat="1" applyFont="1"/>
    <xf numFmtId="0" fontId="20" fillId="0" borderId="1" xfId="2" applyFont="1" applyBorder="1" applyAlignment="1">
      <alignment vertical="center"/>
    </xf>
    <xf numFmtId="167" fontId="16" fillId="0" borderId="1" xfId="3" applyNumberFormat="1" applyFont="1" applyFill="1" applyBorder="1" applyAlignment="1">
      <alignment horizontal="right"/>
    </xf>
    <xf numFmtId="167" fontId="17" fillId="0" borderId="1" xfId="3" applyNumberFormat="1" applyFont="1" applyFill="1" applyBorder="1" applyAlignment="1">
      <alignment horizontal="right"/>
    </xf>
    <xf numFmtId="0" fontId="20" fillId="0" borderId="0" xfId="2" applyFont="1" applyAlignment="1">
      <alignment vertical="center" wrapText="1"/>
    </xf>
    <xf numFmtId="167" fontId="17" fillId="0" borderId="0" xfId="3" applyNumberFormat="1" applyFont="1" applyFill="1" applyBorder="1" applyAlignment="1">
      <alignment horizontal="right"/>
    </xf>
    <xf numFmtId="0" fontId="16" fillId="0" borderId="0" xfId="2" applyFont="1" applyAlignment="1">
      <alignment horizontal="center"/>
    </xf>
    <xf numFmtId="0" fontId="16" fillId="0" borderId="0" xfId="2" applyFont="1" applyAlignment="1">
      <alignment horizontal="center" wrapText="1"/>
    </xf>
    <xf numFmtId="0" fontId="16" fillId="0" borderId="0" xfId="2" applyFont="1" applyAlignment="1">
      <alignment horizontal="center" vertical="center"/>
    </xf>
    <xf numFmtId="164" fontId="17" fillId="0" borderId="0" xfId="2" applyNumberFormat="1" applyFont="1"/>
    <xf numFmtId="0" fontId="1" fillId="0" borderId="0" xfId="2"/>
    <xf numFmtId="164" fontId="0" fillId="0" borderId="0" xfId="3" applyNumberFormat="1" applyFont="1"/>
    <xf numFmtId="166" fontId="3" fillId="0" borderId="0" xfId="7" applyNumberFormat="1" applyFont="1" applyAlignment="1">
      <alignment horizontal="left"/>
    </xf>
    <xf numFmtId="166" fontId="23" fillId="0" borderId="0" xfId="8" applyNumberFormat="1" applyFont="1" applyAlignment="1">
      <alignment horizontal="left"/>
    </xf>
    <xf numFmtId="164" fontId="1" fillId="0" borderId="0" xfId="2" applyNumberFormat="1"/>
    <xf numFmtId="166" fontId="24" fillId="0" borderId="1" xfId="7" applyNumberFormat="1" applyFont="1" applyBorder="1" applyAlignment="1">
      <alignment horizontal="left"/>
    </xf>
    <xf numFmtId="0" fontId="1" fillId="0" borderId="1" xfId="2" applyBorder="1"/>
    <xf numFmtId="166" fontId="24" fillId="0" borderId="0" xfId="7" applyNumberFormat="1" applyFont="1" applyAlignment="1">
      <alignment horizontal="left"/>
    </xf>
    <xf numFmtId="166" fontId="3" fillId="0" borderId="0" xfId="8" applyNumberFormat="1" applyFont="1" applyAlignment="1">
      <alignment horizontal="left" wrapText="1"/>
    </xf>
    <xf numFmtId="165" fontId="5" fillId="0" borderId="0" xfId="3" applyNumberFormat="1" applyFont="1"/>
    <xf numFmtId="166" fontId="24" fillId="0" borderId="6" xfId="7" applyNumberFormat="1" applyFont="1" applyBorder="1" applyAlignment="1">
      <alignment horizontal="left"/>
    </xf>
    <xf numFmtId="0" fontId="1" fillId="0" borderId="6" xfId="2" applyBorder="1"/>
    <xf numFmtId="166" fontId="24" fillId="0" borderId="5" xfId="7" applyNumberFormat="1" applyFont="1" applyBorder="1" applyAlignment="1">
      <alignment horizontal="left"/>
    </xf>
    <xf numFmtId="0" fontId="1" fillId="0" borderId="5" xfId="2" applyBorder="1"/>
    <xf numFmtId="166" fontId="3" fillId="0" borderId="0" xfId="8" applyNumberFormat="1" applyFont="1" applyAlignment="1">
      <alignment horizontal="left"/>
    </xf>
    <xf numFmtId="166" fontId="23" fillId="0" borderId="0" xfId="8" applyNumberFormat="1" applyFont="1" applyAlignment="1">
      <alignment horizontal="left" wrapText="1"/>
    </xf>
    <xf numFmtId="43" fontId="2" fillId="0" borderId="0" xfId="3" applyFont="1"/>
    <xf numFmtId="166" fontId="3" fillId="0" borderId="0" xfId="7" applyNumberFormat="1" applyFont="1" applyAlignment="1">
      <alignment horizontal="left" vertical="center"/>
    </xf>
    <xf numFmtId="166" fontId="23" fillId="0" borderId="0" xfId="7" applyNumberFormat="1" applyFont="1"/>
    <xf numFmtId="164" fontId="2" fillId="0" borderId="0" xfId="1" applyNumberFormat="1" applyFont="1"/>
    <xf numFmtId="169" fontId="2" fillId="0" borderId="0" xfId="1" applyNumberFormat="1" applyFont="1"/>
    <xf numFmtId="166" fontId="25" fillId="0" borderId="0" xfId="8" applyNumberFormat="1" applyFont="1" applyAlignment="1">
      <alignment horizontal="left"/>
    </xf>
    <xf numFmtId="165" fontId="1" fillId="0" borderId="0" xfId="2" applyNumberFormat="1"/>
  </cellXfs>
  <cellStyles count="9">
    <cellStyle name="Comma" xfId="1" builtinId="3"/>
    <cellStyle name="Comma 3 2 4" xfId="3" xr:uid="{522C7099-9C74-4016-9A9E-7F832819151B}"/>
    <cellStyle name="Normal" xfId="0" builtinId="0"/>
    <cellStyle name="Normal 11 4 2" xfId="7" xr:uid="{F9291273-D19A-49F7-AEE7-98DEF67D109F}"/>
    <cellStyle name="Normal 2 2 10 2" xfId="8" xr:uid="{97D17566-2087-4C12-9A80-370B23DF4DE9}"/>
    <cellStyle name="Normal 2 6" xfId="5" xr:uid="{4A82288A-C1E1-453F-ABAD-26F1F65B8660}"/>
    <cellStyle name="Normal 3 2 6" xfId="2" xr:uid="{7B2B9C72-870C-4FAE-BBA3-8D8CDCC9275A}"/>
    <cellStyle name="Normal 4 2 3" xfId="6" xr:uid="{848A2B68-6473-43C2-A3B4-40777B1A0B95}"/>
    <cellStyle name="Normal_K-10" xfId="4" xr:uid="{BA20B44F-CF41-4D64-89D8-857EFA565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9B1B-FDEC-45D7-A71C-5A372CA2D3EF}">
  <dimension ref="A2:G46"/>
  <sheetViews>
    <sheetView showGridLines="0" tabSelected="1" workbookViewId="0">
      <selection activeCell="E10" sqref="E10"/>
    </sheetView>
  </sheetViews>
  <sheetFormatPr defaultColWidth="8.5703125" defaultRowHeight="12" x14ac:dyDescent="0.2"/>
  <cols>
    <col min="1" max="1" width="2.7109375" style="1" customWidth="1"/>
    <col min="2" max="2" width="64.85546875" style="1" customWidth="1"/>
    <col min="3" max="3" width="16.42578125" style="1" customWidth="1"/>
    <col min="4" max="4" width="14.85546875" style="1" customWidth="1"/>
    <col min="5" max="5" width="14.5703125" style="1" bestFit="1" customWidth="1"/>
    <col min="6" max="6" width="15" style="1" customWidth="1"/>
    <col min="7" max="16384" width="8.5703125" style="1"/>
  </cols>
  <sheetData>
    <row r="2" spans="1:3" x14ac:dyDescent="0.2">
      <c r="B2" s="2" t="s">
        <v>0</v>
      </c>
    </row>
    <row r="3" spans="1:3" x14ac:dyDescent="0.2">
      <c r="B3" s="2" t="s">
        <v>1</v>
      </c>
    </row>
    <row r="4" spans="1:3" x14ac:dyDescent="0.2">
      <c r="B4" s="2" t="s">
        <v>2</v>
      </c>
    </row>
    <row r="5" spans="1:3" x14ac:dyDescent="0.2">
      <c r="B5" s="3" t="s">
        <v>3</v>
      </c>
    </row>
    <row r="7" spans="1:3" s="7" customFormat="1" ht="24" x14ac:dyDescent="0.25">
      <c r="A7" s="4"/>
      <c r="B7" s="5"/>
      <c r="C7" s="6" t="s">
        <v>4</v>
      </c>
    </row>
    <row r="8" spans="1:3" x14ac:dyDescent="0.2">
      <c r="A8" s="8"/>
      <c r="B8" s="8"/>
    </row>
    <row r="9" spans="1:3" x14ac:dyDescent="0.2">
      <c r="A9" s="8"/>
      <c r="B9" s="9" t="s">
        <v>5</v>
      </c>
      <c r="C9" s="10"/>
    </row>
    <row r="10" spans="1:3" x14ac:dyDescent="0.2">
      <c r="A10" s="8"/>
      <c r="B10" s="11" t="s">
        <v>6</v>
      </c>
      <c r="C10" s="12">
        <v>881071.35125988233</v>
      </c>
    </row>
    <row r="11" spans="1:3" x14ac:dyDescent="0.2">
      <c r="B11" s="1" t="s">
        <v>7</v>
      </c>
      <c r="C11" s="12">
        <v>72761.356014629986</v>
      </c>
    </row>
    <row r="12" spans="1:3" ht="24" x14ac:dyDescent="0.2">
      <c r="B12" s="13" t="s">
        <v>8</v>
      </c>
      <c r="C12" s="12">
        <v>1069802.7666966969</v>
      </c>
    </row>
    <row r="13" spans="1:3" x14ac:dyDescent="0.2">
      <c r="B13" s="1" t="s">
        <v>9</v>
      </c>
      <c r="C13" s="12">
        <v>1834020.9498438567</v>
      </c>
    </row>
    <row r="14" spans="1:3" x14ac:dyDescent="0.2">
      <c r="B14" s="14" t="s">
        <v>10</v>
      </c>
      <c r="C14" s="12">
        <v>446.55899722000004</v>
      </c>
    </row>
    <row r="15" spans="1:3" x14ac:dyDescent="0.2">
      <c r="B15" s="14" t="s">
        <v>11</v>
      </c>
      <c r="C15" s="12">
        <v>60050.984479999999</v>
      </c>
    </row>
    <row r="16" spans="1:3" x14ac:dyDescent="0.2">
      <c r="A16" s="15"/>
      <c r="B16" s="16" t="s">
        <v>12</v>
      </c>
      <c r="C16" s="12">
        <v>4103.4520000000002</v>
      </c>
    </row>
    <row r="17" spans="1:7" s="18" customFormat="1" x14ac:dyDescent="0.2">
      <c r="A17" s="17"/>
      <c r="B17" s="16" t="s">
        <v>13</v>
      </c>
      <c r="C17" s="12">
        <v>192768.21000585996</v>
      </c>
      <c r="E17" s="19"/>
    </row>
    <row r="18" spans="1:7" s="18" customFormat="1" x14ac:dyDescent="0.2">
      <c r="B18" s="14" t="s">
        <v>14</v>
      </c>
      <c r="C18" s="12">
        <v>86229.50362317999</v>
      </c>
      <c r="E18" s="19"/>
    </row>
    <row r="19" spans="1:7" ht="24" x14ac:dyDescent="0.2">
      <c r="B19" s="20" t="s">
        <v>15</v>
      </c>
      <c r="C19" s="12">
        <v>125423.60719227001</v>
      </c>
    </row>
    <row r="20" spans="1:7" x14ac:dyDescent="0.2">
      <c r="B20" s="14" t="s">
        <v>16</v>
      </c>
      <c r="C20" s="12">
        <v>374585.84400277125</v>
      </c>
    </row>
    <row r="21" spans="1:7" x14ac:dyDescent="0.2">
      <c r="B21" s="13"/>
      <c r="C21" s="21"/>
    </row>
    <row r="22" spans="1:7" ht="12.75" thickBot="1" x14ac:dyDescent="0.25">
      <c r="A22" s="22"/>
      <c r="B22" s="23" t="s">
        <v>17</v>
      </c>
      <c r="C22" s="24">
        <f>SUM(C10:C20)</f>
        <v>4701264.5841163676</v>
      </c>
      <c r="D22" s="25"/>
      <c r="F22" s="26"/>
    </row>
    <row r="23" spans="1:7" x14ac:dyDescent="0.2">
      <c r="C23" s="26"/>
    </row>
    <row r="24" spans="1:7" x14ac:dyDescent="0.2">
      <c r="C24" s="26"/>
    </row>
    <row r="25" spans="1:7" x14ac:dyDescent="0.2">
      <c r="B25" s="8" t="s">
        <v>18</v>
      </c>
      <c r="C25" s="10"/>
    </row>
    <row r="26" spans="1:7" x14ac:dyDescent="0.2">
      <c r="B26" s="1" t="s">
        <v>19</v>
      </c>
      <c r="C26" s="12">
        <v>-255476.85323354995</v>
      </c>
      <c r="E26" s="10"/>
      <c r="G26" s="27"/>
    </row>
    <row r="27" spans="1:7" x14ac:dyDescent="0.2">
      <c r="A27" s="8"/>
      <c r="B27" s="1" t="s">
        <v>20</v>
      </c>
      <c r="C27" s="12">
        <v>-3335117.504508581</v>
      </c>
      <c r="D27" s="27"/>
      <c r="E27" s="10"/>
      <c r="G27" s="27"/>
    </row>
    <row r="28" spans="1:7" x14ac:dyDescent="0.2">
      <c r="A28" s="8"/>
      <c r="B28" s="1" t="s">
        <v>21</v>
      </c>
      <c r="C28" s="12">
        <v>-106965.00579289999</v>
      </c>
      <c r="E28" s="10"/>
      <c r="G28" s="27"/>
    </row>
    <row r="29" spans="1:7" x14ac:dyDescent="0.2">
      <c r="B29" s="1" t="s">
        <v>22</v>
      </c>
      <c r="C29" s="12">
        <v>-497142.62161041494</v>
      </c>
    </row>
    <row r="30" spans="1:7" x14ac:dyDescent="0.2">
      <c r="C30" s="10">
        <v>0</v>
      </c>
    </row>
    <row r="31" spans="1:7" ht="12.75" thickBot="1" x14ac:dyDescent="0.25">
      <c r="A31" s="8"/>
      <c r="B31" s="28" t="s">
        <v>23</v>
      </c>
      <c r="C31" s="24">
        <f>SUM(C26:C29)</f>
        <v>-4194701.9851454459</v>
      </c>
    </row>
    <row r="32" spans="1:7" x14ac:dyDescent="0.2">
      <c r="C32" s="26"/>
    </row>
    <row r="33" spans="1:5" x14ac:dyDescent="0.2">
      <c r="A33" s="8"/>
      <c r="B33" s="8" t="s">
        <v>24</v>
      </c>
      <c r="C33" s="21"/>
    </row>
    <row r="34" spans="1:5" x14ac:dyDescent="0.2">
      <c r="A34" s="29"/>
      <c r="B34" s="29" t="s">
        <v>25</v>
      </c>
      <c r="C34" s="12">
        <v>-500178.71683059999</v>
      </c>
      <c r="E34" s="26"/>
    </row>
    <row r="35" spans="1:5" s="30" customFormat="1" x14ac:dyDescent="0.2">
      <c r="B35" s="31" t="s">
        <v>26</v>
      </c>
      <c r="C35" s="12">
        <v>-6383.8824860939403</v>
      </c>
      <c r="D35" s="32"/>
    </row>
    <row r="36" spans="1:5" s="30" customFormat="1" x14ac:dyDescent="0.2">
      <c r="B36" s="33"/>
      <c r="C36" s="34"/>
    </row>
    <row r="37" spans="1:5" ht="12.75" thickBot="1" x14ac:dyDescent="0.25">
      <c r="A37" s="8"/>
      <c r="B37" s="28" t="s">
        <v>27</v>
      </c>
      <c r="C37" s="24">
        <f>SUM(C34:C35)</f>
        <v>-506562.59931669396</v>
      </c>
    </row>
    <row r="38" spans="1:5" s="7" customFormat="1" ht="12.75" thickBot="1" x14ac:dyDescent="0.3">
      <c r="A38" s="22"/>
      <c r="B38" s="35" t="s">
        <v>28</v>
      </c>
      <c r="C38" s="36">
        <f>C37+C31</f>
        <v>-4701264.5844621398</v>
      </c>
    </row>
    <row r="40" spans="1:5" s="39" customFormat="1" x14ac:dyDescent="0.2">
      <c r="A40" s="37"/>
      <c r="B40" s="37"/>
      <c r="C40" s="38"/>
    </row>
    <row r="41" spans="1:5" x14ac:dyDescent="0.2">
      <c r="C41" s="27"/>
    </row>
    <row r="45" spans="1:5" s="40" customFormat="1" x14ac:dyDescent="0.25"/>
    <row r="46" spans="1:5" s="7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635F-13F6-4391-AECD-6C6D4D4C3CE7}">
  <dimension ref="A2:C34"/>
  <sheetViews>
    <sheetView showGridLines="0" workbookViewId="0">
      <selection activeCell="E15" sqref="E15"/>
    </sheetView>
  </sheetViews>
  <sheetFormatPr defaultColWidth="8.85546875" defaultRowHeight="12" x14ac:dyDescent="0.2"/>
  <cols>
    <col min="1" max="1" width="2.7109375" style="1" customWidth="1"/>
    <col min="2" max="2" width="60.85546875" style="1" customWidth="1"/>
    <col min="3" max="3" width="17.85546875" style="1" customWidth="1"/>
    <col min="4" max="16384" width="8.85546875" style="1"/>
  </cols>
  <sheetData>
    <row r="2" spans="1:3" x14ac:dyDescent="0.2">
      <c r="B2" s="41" t="s">
        <v>0</v>
      </c>
    </row>
    <row r="3" spans="1:3" x14ac:dyDescent="0.2">
      <c r="B3" s="41" t="s">
        <v>29</v>
      </c>
    </row>
    <row r="4" spans="1:3" x14ac:dyDescent="0.2">
      <c r="B4" s="41" t="s">
        <v>30</v>
      </c>
    </row>
    <row r="5" spans="1:3" x14ac:dyDescent="0.2">
      <c r="B5" s="3" t="s">
        <v>3</v>
      </c>
    </row>
    <row r="6" spans="1:3" ht="24" x14ac:dyDescent="0.2">
      <c r="A6" s="42"/>
      <c r="B6" s="43"/>
      <c r="C6" s="6" t="s">
        <v>31</v>
      </c>
    </row>
    <row r="7" spans="1:3" x14ac:dyDescent="0.2">
      <c r="A7" s="42"/>
      <c r="B7" s="42"/>
      <c r="C7" s="44"/>
    </row>
    <row r="8" spans="1:3" x14ac:dyDescent="0.2">
      <c r="A8" s="42"/>
      <c r="B8" s="42" t="s">
        <v>32</v>
      </c>
      <c r="C8" s="44"/>
    </row>
    <row r="9" spans="1:3" x14ac:dyDescent="0.2">
      <c r="A9" s="42"/>
      <c r="B9" s="42"/>
      <c r="C9" s="44"/>
    </row>
    <row r="10" spans="1:3" x14ac:dyDescent="0.2">
      <c r="A10" s="13"/>
      <c r="B10" s="13" t="s">
        <v>33</v>
      </c>
      <c r="C10" s="45">
        <v>-242424.01340766999</v>
      </c>
    </row>
    <row r="11" spans="1:3" x14ac:dyDescent="0.2">
      <c r="A11" s="42"/>
      <c r="B11" s="46" t="s">
        <v>34</v>
      </c>
      <c r="C11" s="45">
        <v>-3513.32737946</v>
      </c>
    </row>
    <row r="12" spans="1:3" x14ac:dyDescent="0.2">
      <c r="A12" s="13"/>
      <c r="B12" s="13" t="s">
        <v>35</v>
      </c>
      <c r="C12" s="45">
        <v>208711.35741482</v>
      </c>
    </row>
    <row r="13" spans="1:3" x14ac:dyDescent="0.2">
      <c r="A13" s="13"/>
      <c r="B13" s="13" t="s">
        <v>36</v>
      </c>
      <c r="C13" s="45">
        <v>0</v>
      </c>
    </row>
    <row r="14" spans="1:3" x14ac:dyDescent="0.2">
      <c r="A14" s="13"/>
      <c r="B14" s="47"/>
      <c r="C14" s="48"/>
    </row>
    <row r="15" spans="1:3" ht="36" x14ac:dyDescent="0.2">
      <c r="A15" s="49"/>
      <c r="B15" s="13" t="s">
        <v>37</v>
      </c>
      <c r="C15" s="50">
        <f>SUM(C10:C14)</f>
        <v>-37225.983372310002</v>
      </c>
    </row>
    <row r="16" spans="1:3" ht="24" x14ac:dyDescent="0.2">
      <c r="A16" s="13"/>
      <c r="B16" s="13" t="s">
        <v>38</v>
      </c>
      <c r="C16" s="45">
        <v>8284.4158700000007</v>
      </c>
    </row>
    <row r="17" spans="1:3" x14ac:dyDescent="0.2">
      <c r="A17" s="13"/>
      <c r="B17" s="47"/>
      <c r="C17" s="48"/>
    </row>
    <row r="18" spans="1:3" s="7" customFormat="1" x14ac:dyDescent="0.25">
      <c r="A18" s="51"/>
      <c r="B18" s="52" t="s">
        <v>39</v>
      </c>
      <c r="C18" s="53">
        <f>C15+C16</f>
        <v>-28941.567502310001</v>
      </c>
    </row>
    <row r="19" spans="1:3" x14ac:dyDescent="0.2">
      <c r="A19" s="49"/>
      <c r="B19" s="49"/>
      <c r="C19" s="50"/>
    </row>
    <row r="20" spans="1:3" x14ac:dyDescent="0.2">
      <c r="A20" s="13"/>
      <c r="B20" s="13" t="s">
        <v>40</v>
      </c>
      <c r="C20" s="45">
        <v>-248861.03812527005</v>
      </c>
    </row>
    <row r="21" spans="1:3" x14ac:dyDescent="0.2">
      <c r="A21" s="13"/>
      <c r="B21" s="13" t="s">
        <v>41</v>
      </c>
      <c r="C21" s="45">
        <v>132350.53073309007</v>
      </c>
    </row>
    <row r="22" spans="1:3" x14ac:dyDescent="0.2">
      <c r="A22" s="13"/>
      <c r="B22" s="13" t="s">
        <v>42</v>
      </c>
      <c r="C22" s="45">
        <v>-314701.57125443011</v>
      </c>
    </row>
    <row r="23" spans="1:3" x14ac:dyDescent="0.2">
      <c r="A23" s="13"/>
      <c r="B23" s="13" t="s">
        <v>43</v>
      </c>
      <c r="C23" s="45">
        <v>282083.74833357002</v>
      </c>
    </row>
    <row r="24" spans="1:3" x14ac:dyDescent="0.2">
      <c r="A24" s="13"/>
      <c r="B24" s="13" t="s">
        <v>44</v>
      </c>
      <c r="C24" s="45">
        <v>0</v>
      </c>
    </row>
    <row r="25" spans="1:3" x14ac:dyDescent="0.2">
      <c r="A25" s="13"/>
      <c r="B25" s="13" t="s">
        <v>45</v>
      </c>
      <c r="C25" s="45">
        <v>-2655.4604114500003</v>
      </c>
    </row>
    <row r="26" spans="1:3" x14ac:dyDescent="0.2">
      <c r="A26" s="13"/>
      <c r="B26" s="13" t="s">
        <v>46</v>
      </c>
      <c r="C26" s="45">
        <v>777.63454365999996</v>
      </c>
    </row>
    <row r="27" spans="1:3" s="54" customFormat="1" x14ac:dyDescent="0.2">
      <c r="B27" s="13" t="s">
        <v>47</v>
      </c>
      <c r="C27" s="45">
        <v>154789.96412552992</v>
      </c>
    </row>
    <row r="28" spans="1:3" s="54" customFormat="1" x14ac:dyDescent="0.2">
      <c r="B28" s="55"/>
      <c r="C28" s="56"/>
    </row>
    <row r="29" spans="1:3" s="57" customFormat="1" x14ac:dyDescent="0.25">
      <c r="B29" s="51" t="s">
        <v>48</v>
      </c>
      <c r="C29" s="58">
        <f>SUM(C18:C27)</f>
        <v>-25157.759557610116</v>
      </c>
    </row>
    <row r="30" spans="1:3" x14ac:dyDescent="0.2">
      <c r="A30" s="13"/>
      <c r="B30" s="13" t="s">
        <v>49</v>
      </c>
      <c r="C30" s="45">
        <v>21.64842552</v>
      </c>
    </row>
    <row r="31" spans="1:3" x14ac:dyDescent="0.2">
      <c r="A31" s="13"/>
      <c r="B31" s="47"/>
      <c r="C31" s="48"/>
    </row>
    <row r="32" spans="1:3" x14ac:dyDescent="0.2">
      <c r="A32" s="49"/>
      <c r="B32" s="49"/>
      <c r="C32" s="50"/>
    </row>
    <row r="33" spans="1:3" x14ac:dyDescent="0.2">
      <c r="A33" s="49"/>
      <c r="B33" s="59" t="s">
        <v>50</v>
      </c>
      <c r="C33" s="50">
        <f>C29+C30</f>
        <v>-25136.111132090115</v>
      </c>
    </row>
    <row r="34" spans="1:3" ht="12.75" thickBot="1" x14ac:dyDescent="0.25">
      <c r="A34" s="49"/>
      <c r="B34" s="60"/>
      <c r="C34" s="6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122E-EC6C-4883-AB23-C3EFD69355DD}">
  <dimension ref="B2:S28"/>
  <sheetViews>
    <sheetView showGridLines="0" zoomScale="80" zoomScaleNormal="80" workbookViewId="0">
      <selection activeCell="E15" sqref="E15"/>
    </sheetView>
  </sheetViews>
  <sheetFormatPr defaultColWidth="8.85546875" defaultRowHeight="15" x14ac:dyDescent="0.25"/>
  <cols>
    <col min="1" max="1" width="3" style="63" customWidth="1"/>
    <col min="2" max="2" width="31.85546875" style="63" bestFit="1" customWidth="1"/>
    <col min="3" max="3" width="17.5703125" style="63" customWidth="1"/>
    <col min="4" max="4" width="1.5703125" style="63" customWidth="1"/>
    <col min="5" max="5" width="16.5703125" style="63" customWidth="1"/>
    <col min="6" max="6" width="1.5703125" style="63" customWidth="1"/>
    <col min="7" max="7" width="16.5703125" style="63" customWidth="1"/>
    <col min="8" max="8" width="1.5703125" style="63" customWidth="1"/>
    <col min="9" max="9" width="20.85546875" style="63" customWidth="1"/>
    <col min="10" max="10" width="1.5703125" style="63" customWidth="1"/>
    <col min="11" max="11" width="13.7109375" style="63" customWidth="1"/>
    <col min="12" max="12" width="1.5703125" style="63" customWidth="1"/>
    <col min="13" max="13" width="16" style="63" customWidth="1"/>
    <col min="14" max="14" width="1.5703125" style="63" customWidth="1"/>
    <col min="15" max="15" width="15.7109375" style="63" customWidth="1"/>
    <col min="16" max="16" width="8.85546875" style="63"/>
    <col min="17" max="17" width="15.140625" style="63" bestFit="1" customWidth="1"/>
    <col min="18" max="18" width="16.140625" style="63" bestFit="1" customWidth="1"/>
    <col min="19" max="16384" width="8.85546875" style="63"/>
  </cols>
  <sheetData>
    <row r="2" spans="2:19" x14ac:dyDescent="0.25">
      <c r="B2" s="62" t="s">
        <v>0</v>
      </c>
    </row>
    <row r="3" spans="2:19" x14ac:dyDescent="0.25">
      <c r="B3" s="62" t="s">
        <v>51</v>
      </c>
    </row>
    <row r="4" spans="2:19" x14ac:dyDescent="0.25">
      <c r="B4" s="62" t="s">
        <v>30</v>
      </c>
    </row>
    <row r="5" spans="2:19" x14ac:dyDescent="0.25">
      <c r="B5" s="64" t="s">
        <v>3</v>
      </c>
    </row>
    <row r="7" spans="2:19" s="67" customFormat="1" ht="114" x14ac:dyDescent="0.25">
      <c r="B7" s="65"/>
      <c r="C7" s="66" t="s">
        <v>25</v>
      </c>
      <c r="D7" s="65"/>
      <c r="E7" s="66" t="s">
        <v>52</v>
      </c>
      <c r="F7" s="65"/>
      <c r="G7" s="66" t="s">
        <v>53</v>
      </c>
      <c r="H7" s="65"/>
      <c r="I7" s="66" t="s">
        <v>54</v>
      </c>
      <c r="J7" s="65"/>
      <c r="K7" s="65" t="s">
        <v>55</v>
      </c>
      <c r="L7" s="65"/>
      <c r="M7" s="66" t="s">
        <v>56</v>
      </c>
      <c r="N7" s="65"/>
      <c r="O7" s="65" t="s">
        <v>57</v>
      </c>
      <c r="Q7" s="68"/>
    </row>
    <row r="8" spans="2:19" ht="40.5" customHeight="1" x14ac:dyDescent="0.25">
      <c r="B8" s="69" t="s">
        <v>58</v>
      </c>
      <c r="C8" s="70">
        <v>505391</v>
      </c>
      <c r="D8" s="71"/>
      <c r="E8" s="70">
        <v>60</v>
      </c>
      <c r="F8" s="71"/>
      <c r="G8" s="72">
        <v>0</v>
      </c>
      <c r="H8" s="73"/>
      <c r="I8" s="74">
        <v>0</v>
      </c>
      <c r="J8" s="71"/>
      <c r="K8" s="70">
        <v>-24024.511815396138</v>
      </c>
      <c r="L8" s="71"/>
      <c r="M8" s="74">
        <v>0</v>
      </c>
      <c r="N8" s="75"/>
      <c r="O8" s="70">
        <v>481426.48818460386</v>
      </c>
      <c r="Q8" s="76"/>
    </row>
    <row r="9" spans="2:19" x14ac:dyDescent="0.25">
      <c r="B9" s="69"/>
      <c r="C9" s="77"/>
      <c r="D9" s="77"/>
      <c r="E9" s="77"/>
      <c r="F9" s="77"/>
      <c r="G9" s="78"/>
      <c r="H9" s="78"/>
      <c r="I9" s="78"/>
      <c r="J9" s="77"/>
      <c r="K9" s="77"/>
      <c r="L9" s="77"/>
      <c r="M9" s="78"/>
      <c r="N9" s="77"/>
      <c r="O9" s="77"/>
      <c r="Q9" s="76"/>
    </row>
    <row r="10" spans="2:19" x14ac:dyDescent="0.25">
      <c r="B10" s="79" t="s">
        <v>59</v>
      </c>
      <c r="C10" s="80">
        <v>0</v>
      </c>
      <c r="D10" s="81"/>
      <c r="E10" s="81">
        <v>0</v>
      </c>
      <c r="F10" s="81"/>
      <c r="G10" s="81">
        <v>0</v>
      </c>
      <c r="H10" s="81"/>
      <c r="I10" s="82">
        <v>0</v>
      </c>
      <c r="J10" s="83"/>
      <c r="K10" s="84">
        <f>-PL!C33</f>
        <v>25136.111132090115</v>
      </c>
      <c r="L10" s="83"/>
      <c r="M10" s="82">
        <v>0</v>
      </c>
      <c r="N10" s="84"/>
      <c r="O10" s="84">
        <f>SUM(C10:K10)</f>
        <v>25136.111132090115</v>
      </c>
      <c r="Q10" s="76"/>
    </row>
    <row r="11" spans="2:19" x14ac:dyDescent="0.25">
      <c r="B11" s="79" t="s">
        <v>60</v>
      </c>
      <c r="C11" s="85"/>
      <c r="D11" s="85"/>
      <c r="E11" s="85"/>
      <c r="F11" s="85"/>
      <c r="G11" s="86"/>
      <c r="H11" s="86"/>
      <c r="I11" s="87"/>
      <c r="J11" s="85"/>
      <c r="K11" s="85"/>
      <c r="L11" s="85"/>
      <c r="M11" s="87"/>
      <c r="N11" s="85"/>
      <c r="O11" s="85"/>
      <c r="Q11" s="76"/>
    </row>
    <row r="12" spans="2:19" x14ac:dyDescent="0.25">
      <c r="B12" s="88"/>
      <c r="C12" s="89"/>
      <c r="D12" s="89"/>
      <c r="E12" s="89"/>
      <c r="F12" s="89"/>
      <c r="G12" s="90"/>
      <c r="H12" s="90"/>
      <c r="I12" s="91"/>
      <c r="J12" s="89"/>
      <c r="K12" s="89"/>
      <c r="L12" s="89"/>
      <c r="M12" s="91"/>
      <c r="N12" s="89"/>
      <c r="O12" s="89"/>
      <c r="Q12" s="76"/>
    </row>
    <row r="13" spans="2:19" x14ac:dyDescent="0.25">
      <c r="B13" s="79"/>
      <c r="C13" s="77"/>
      <c r="D13" s="77"/>
      <c r="E13" s="77"/>
      <c r="F13" s="77"/>
      <c r="G13" s="78"/>
      <c r="H13" s="78"/>
      <c r="I13" s="92"/>
      <c r="J13" s="77"/>
      <c r="K13" s="77"/>
      <c r="L13" s="77"/>
      <c r="M13" s="92"/>
      <c r="N13" s="77"/>
      <c r="O13" s="77"/>
      <c r="Q13" s="76"/>
    </row>
    <row r="14" spans="2:19" x14ac:dyDescent="0.25">
      <c r="B14" s="69" t="s">
        <v>61</v>
      </c>
      <c r="C14" s="77"/>
      <c r="D14" s="77"/>
      <c r="E14" s="77"/>
      <c r="F14" s="77"/>
      <c r="G14" s="78"/>
      <c r="H14" s="78"/>
      <c r="I14" s="92"/>
      <c r="J14" s="77"/>
      <c r="K14" s="77"/>
      <c r="L14" s="77"/>
      <c r="M14" s="92"/>
      <c r="N14" s="77"/>
      <c r="O14" s="77"/>
      <c r="Q14" s="76"/>
    </row>
    <row r="15" spans="2:19" x14ac:dyDescent="0.25">
      <c r="B15" s="69" t="s">
        <v>62</v>
      </c>
      <c r="C15" s="70">
        <f>C8</f>
        <v>505391</v>
      </c>
      <c r="D15" s="71"/>
      <c r="E15" s="70">
        <f>E8</f>
        <v>60</v>
      </c>
      <c r="F15" s="71"/>
      <c r="G15" s="72">
        <f>SUM(G8:G14)</f>
        <v>0</v>
      </c>
      <c r="H15" s="73"/>
      <c r="I15" s="74">
        <f>SUM(I8:I14)</f>
        <v>0</v>
      </c>
      <c r="J15" s="71"/>
      <c r="K15" s="70">
        <f>SUM(K8:K14)</f>
        <v>1111.599316693977</v>
      </c>
      <c r="L15" s="71"/>
      <c r="M15" s="74">
        <f>SUM(M8:M14)</f>
        <v>0</v>
      </c>
      <c r="N15" s="75"/>
      <c r="O15" s="70">
        <f>SUM(C15:K15)</f>
        <v>506562.59931669396</v>
      </c>
      <c r="Q15" s="76"/>
      <c r="S15" s="93"/>
    </row>
    <row r="16" spans="2:19" x14ac:dyDescent="0.25">
      <c r="B16" s="94"/>
      <c r="C16" s="95"/>
      <c r="D16" s="95"/>
      <c r="E16" s="96"/>
      <c r="F16" s="95"/>
      <c r="G16" s="96"/>
      <c r="H16" s="95"/>
      <c r="I16" s="96"/>
      <c r="J16" s="95"/>
      <c r="K16" s="96"/>
      <c r="L16" s="95"/>
      <c r="M16" s="96"/>
      <c r="N16" s="96"/>
      <c r="O16" s="96"/>
      <c r="Q16" s="76"/>
    </row>
    <row r="17" spans="2:17" x14ac:dyDescent="0.25">
      <c r="B17" s="69"/>
      <c r="C17" s="83"/>
      <c r="D17" s="83"/>
      <c r="E17" s="84"/>
      <c r="F17" s="83"/>
      <c r="G17" s="84"/>
      <c r="H17" s="83"/>
      <c r="I17" s="84"/>
      <c r="J17" s="83"/>
      <c r="K17" s="84"/>
      <c r="L17" s="83"/>
      <c r="M17" s="84"/>
      <c r="N17" s="84"/>
      <c r="O17" s="84"/>
      <c r="Q17" s="76"/>
    </row>
    <row r="18" spans="2:17" ht="57" x14ac:dyDescent="0.25">
      <c r="B18" s="97" t="s">
        <v>63</v>
      </c>
      <c r="C18" s="83"/>
      <c r="D18" s="83"/>
      <c r="E18" s="84"/>
      <c r="F18" s="83"/>
      <c r="G18" s="84"/>
      <c r="H18" s="83"/>
      <c r="I18" s="84"/>
      <c r="J18" s="83"/>
      <c r="K18" s="84"/>
      <c r="L18" s="83"/>
      <c r="M18" s="84"/>
      <c r="N18" s="84"/>
      <c r="O18" s="84"/>
      <c r="Q18" s="76"/>
    </row>
    <row r="19" spans="2:17" x14ac:dyDescent="0.25">
      <c r="B19" s="69"/>
      <c r="C19" s="83"/>
      <c r="D19" s="83"/>
      <c r="E19" s="84"/>
      <c r="F19" s="83"/>
      <c r="G19" s="84"/>
      <c r="H19" s="83"/>
      <c r="I19" s="84"/>
      <c r="J19" s="83"/>
      <c r="K19" s="84"/>
      <c r="L19" s="83"/>
      <c r="M19" s="84"/>
      <c r="N19" s="84"/>
      <c r="O19" s="84"/>
      <c r="Q19" s="76"/>
    </row>
    <row r="20" spans="2:17" x14ac:dyDescent="0.25">
      <c r="B20" s="69"/>
      <c r="C20" s="83"/>
      <c r="D20" s="83"/>
      <c r="E20" s="84"/>
      <c r="F20" s="83"/>
      <c r="G20" s="84"/>
      <c r="H20" s="83"/>
      <c r="I20" s="84"/>
      <c r="J20" s="83"/>
      <c r="K20" s="84"/>
      <c r="L20" s="83"/>
      <c r="M20" s="84"/>
      <c r="N20" s="84"/>
      <c r="O20" s="84"/>
      <c r="Q20" s="76"/>
    </row>
    <row r="21" spans="2:17" x14ac:dyDescent="0.25">
      <c r="B21" s="69"/>
      <c r="C21" s="83"/>
      <c r="D21" s="83"/>
      <c r="E21" s="98"/>
      <c r="F21" s="75"/>
      <c r="G21" s="98"/>
      <c r="H21" s="75"/>
      <c r="I21" s="98"/>
      <c r="J21" s="75"/>
      <c r="K21" s="98"/>
      <c r="L21" s="75"/>
      <c r="M21" s="98"/>
      <c r="N21" s="98"/>
      <c r="O21" s="98"/>
      <c r="Q21" s="76"/>
    </row>
    <row r="22" spans="2:17" x14ac:dyDescent="0.25">
      <c r="E22" s="76"/>
      <c r="G22" s="76"/>
      <c r="I22" s="76"/>
      <c r="K22" s="76"/>
      <c r="M22" s="76"/>
      <c r="N22" s="76"/>
    </row>
    <row r="23" spans="2:17" x14ac:dyDescent="0.25">
      <c r="M23" s="76"/>
      <c r="N23" s="76"/>
    </row>
    <row r="24" spans="2:17" x14ac:dyDescent="0.25">
      <c r="D24" s="99"/>
      <c r="G24" s="99"/>
      <c r="H24" s="99"/>
      <c r="J24" s="99"/>
      <c r="K24" s="99"/>
      <c r="M24" s="76"/>
      <c r="N24" s="76"/>
    </row>
    <row r="25" spans="2:17" x14ac:dyDescent="0.25">
      <c r="D25" s="99"/>
      <c r="G25" s="100"/>
      <c r="H25" s="99"/>
      <c r="J25" s="99"/>
      <c r="K25" s="101"/>
      <c r="M25" s="76"/>
      <c r="N25" s="76"/>
    </row>
    <row r="26" spans="2:17" x14ac:dyDescent="0.25">
      <c r="G26" s="76"/>
      <c r="I26" s="76"/>
      <c r="K26" s="76"/>
      <c r="M26" s="76"/>
      <c r="N26" s="76"/>
    </row>
    <row r="28" spans="2:17" x14ac:dyDescent="0.25">
      <c r="E28" s="102"/>
      <c r="G28" s="102"/>
      <c r="I28" s="102"/>
      <c r="K28" s="102"/>
      <c r="M28" s="102"/>
      <c r="N28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EFDC-F4DC-49F1-9C65-B7E6E27BCE18}">
  <dimension ref="B2:H79"/>
  <sheetViews>
    <sheetView showGridLines="0" zoomScale="90" zoomScaleNormal="90" workbookViewId="0">
      <selection activeCell="E15" sqref="E15"/>
    </sheetView>
  </sheetViews>
  <sheetFormatPr defaultRowHeight="15" x14ac:dyDescent="0.25"/>
  <cols>
    <col min="1" max="1" width="5" style="103" customWidth="1"/>
    <col min="2" max="2" width="80.85546875" style="103" customWidth="1"/>
    <col min="3" max="3" width="19.28515625" style="103" customWidth="1"/>
    <col min="4" max="4" width="22.42578125" style="103" bestFit="1" customWidth="1"/>
    <col min="5" max="5" width="12" style="104" bestFit="1" customWidth="1"/>
    <col min="6" max="6" width="11.140625" style="104" bestFit="1" customWidth="1"/>
    <col min="7" max="7" width="11.42578125" style="104" bestFit="1" customWidth="1"/>
    <col min="8" max="8" width="9.140625" style="104"/>
    <col min="9" max="16384" width="9.140625" style="103"/>
  </cols>
  <sheetData>
    <row r="2" spans="2:4" x14ac:dyDescent="0.25">
      <c r="B2" s="8" t="s">
        <v>0</v>
      </c>
      <c r="C2" s="1"/>
    </row>
    <row r="3" spans="2:4" x14ac:dyDescent="0.25">
      <c r="B3" s="8" t="s">
        <v>64</v>
      </c>
      <c r="C3" s="1"/>
    </row>
    <row r="4" spans="2:4" x14ac:dyDescent="0.25">
      <c r="B4" s="41" t="s">
        <v>30</v>
      </c>
      <c r="C4" s="1"/>
    </row>
    <row r="5" spans="2:4" x14ac:dyDescent="0.25">
      <c r="B5" s="3" t="s">
        <v>3</v>
      </c>
      <c r="C5" s="1"/>
    </row>
    <row r="6" spans="2:4" ht="51" customHeight="1" x14ac:dyDescent="0.25">
      <c r="B6" s="43"/>
      <c r="C6" s="6" t="s">
        <v>30</v>
      </c>
    </row>
    <row r="8" spans="2:4" x14ac:dyDescent="0.25">
      <c r="B8" s="105" t="s">
        <v>65</v>
      </c>
    </row>
    <row r="9" spans="2:4" x14ac:dyDescent="0.25">
      <c r="B9" s="106" t="s">
        <v>66</v>
      </c>
      <c r="C9" s="10">
        <v>160473.53694090887</v>
      </c>
      <c r="D9" s="107"/>
    </row>
    <row r="10" spans="2:4" x14ac:dyDescent="0.25">
      <c r="B10" s="106" t="s">
        <v>67</v>
      </c>
      <c r="C10" s="10">
        <v>-169280</v>
      </c>
      <c r="D10" s="104"/>
    </row>
    <row r="11" spans="2:4" x14ac:dyDescent="0.25">
      <c r="B11" s="106" t="s">
        <v>68</v>
      </c>
      <c r="C11" s="104">
        <v>30185</v>
      </c>
    </row>
    <row r="12" spans="2:4" x14ac:dyDescent="0.25">
      <c r="B12" s="106" t="s">
        <v>69</v>
      </c>
      <c r="C12" s="10">
        <v>-45123</v>
      </c>
    </row>
    <row r="13" spans="2:4" x14ac:dyDescent="0.25">
      <c r="B13" s="106" t="s">
        <v>70</v>
      </c>
      <c r="C13" s="10">
        <v>0</v>
      </c>
    </row>
    <row r="14" spans="2:4" x14ac:dyDescent="0.25">
      <c r="B14" s="106" t="s">
        <v>71</v>
      </c>
      <c r="C14" s="10"/>
    </row>
    <row r="15" spans="2:4" x14ac:dyDescent="0.25">
      <c r="B15" s="106" t="s">
        <v>72</v>
      </c>
      <c r="C15" s="21">
        <v>32617.822920860101</v>
      </c>
    </row>
    <row r="16" spans="2:4" x14ac:dyDescent="0.25">
      <c r="B16" s="106" t="s">
        <v>73</v>
      </c>
      <c r="C16" s="21">
        <v>2655.4604114499998</v>
      </c>
    </row>
    <row r="17" spans="2:4" x14ac:dyDescent="0.25">
      <c r="B17" s="106" t="s">
        <v>74</v>
      </c>
      <c r="C17" s="10">
        <v>-72209.808551239985</v>
      </c>
    </row>
    <row r="18" spans="2:4" x14ac:dyDescent="0.25">
      <c r="B18" s="106" t="s">
        <v>75</v>
      </c>
      <c r="C18" s="10">
        <v>-22026.971684029999</v>
      </c>
    </row>
    <row r="19" spans="2:4" x14ac:dyDescent="0.25">
      <c r="B19" s="106" t="s">
        <v>76</v>
      </c>
      <c r="C19" s="10">
        <v>-21.64842552</v>
      </c>
    </row>
    <row r="20" spans="2:4" x14ac:dyDescent="0.25">
      <c r="B20" s="108"/>
      <c r="C20" s="109"/>
    </row>
    <row r="21" spans="2:4" x14ac:dyDescent="0.25">
      <c r="B21" s="110"/>
    </row>
    <row r="22" spans="2:4" ht="24.75" x14ac:dyDescent="0.25">
      <c r="B22" s="111" t="s">
        <v>77</v>
      </c>
      <c r="C22" s="112">
        <f>SUM(C9:C20)</f>
        <v>-82729.608387571017</v>
      </c>
    </row>
    <row r="23" spans="2:4" x14ac:dyDescent="0.25">
      <c r="B23" s="111"/>
      <c r="C23" s="21"/>
    </row>
    <row r="24" spans="2:4" x14ac:dyDescent="0.25">
      <c r="B24" s="106" t="s">
        <v>78</v>
      </c>
      <c r="C24" s="10">
        <v>68798.455827090016</v>
      </c>
      <c r="D24" s="104"/>
    </row>
    <row r="25" spans="2:4" x14ac:dyDescent="0.25">
      <c r="B25" s="106" t="s">
        <v>79</v>
      </c>
      <c r="C25" s="10">
        <v>-366066.72969282698</v>
      </c>
      <c r="D25" s="104"/>
    </row>
    <row r="26" spans="2:4" x14ac:dyDescent="0.25">
      <c r="B26" s="106" t="s">
        <v>80</v>
      </c>
      <c r="C26" s="10">
        <v>38012.642961800098</v>
      </c>
      <c r="D26" s="104"/>
    </row>
    <row r="27" spans="2:4" x14ac:dyDescent="0.25">
      <c r="B27" s="106" t="s">
        <v>81</v>
      </c>
      <c r="C27" s="10">
        <v>-285604.16325987998</v>
      </c>
      <c r="D27" s="104"/>
    </row>
    <row r="28" spans="2:4" x14ac:dyDescent="0.25">
      <c r="B28" s="106" t="s">
        <v>82</v>
      </c>
      <c r="C28" s="10"/>
      <c r="D28" s="104"/>
    </row>
    <row r="29" spans="2:4" x14ac:dyDescent="0.25">
      <c r="B29" s="106" t="s">
        <v>83</v>
      </c>
      <c r="C29" s="10">
        <v>44928.548811269997</v>
      </c>
      <c r="D29" s="104"/>
    </row>
    <row r="30" spans="2:4" x14ac:dyDescent="0.25">
      <c r="B30" s="106" t="s">
        <v>84</v>
      </c>
      <c r="C30" s="10">
        <v>-91993</v>
      </c>
      <c r="D30" s="104"/>
    </row>
    <row r="31" spans="2:4" x14ac:dyDescent="0.25">
      <c r="B31" s="106" t="s">
        <v>85</v>
      </c>
      <c r="C31" s="10">
        <v>456147</v>
      </c>
      <c r="D31" s="104"/>
    </row>
    <row r="32" spans="2:4" x14ac:dyDescent="0.25">
      <c r="B32" s="110"/>
    </row>
    <row r="33" spans="2:3" x14ac:dyDescent="0.25">
      <c r="B33" s="113"/>
      <c r="C33" s="114"/>
    </row>
    <row r="34" spans="2:3" x14ac:dyDescent="0.25">
      <c r="B34" s="105" t="s">
        <v>86</v>
      </c>
      <c r="C34" s="112">
        <f>SUM(C22:C32)</f>
        <v>-218506.85374011786</v>
      </c>
    </row>
    <row r="35" spans="2:3" ht="15.75" thickBot="1" x14ac:dyDescent="0.3">
      <c r="B35" s="115"/>
      <c r="C35" s="116"/>
    </row>
    <row r="36" spans="2:3" x14ac:dyDescent="0.25">
      <c r="B36" s="110"/>
    </row>
    <row r="37" spans="2:3" x14ac:dyDescent="0.25">
      <c r="B37" s="117" t="s">
        <v>87</v>
      </c>
      <c r="C37" s="21"/>
    </row>
    <row r="38" spans="2:3" ht="24.75" x14ac:dyDescent="0.25">
      <c r="B38" s="118" t="s">
        <v>88</v>
      </c>
      <c r="C38" s="119">
        <v>0</v>
      </c>
    </row>
    <row r="39" spans="2:3" ht="24.75" x14ac:dyDescent="0.25">
      <c r="B39" s="118" t="s">
        <v>89</v>
      </c>
      <c r="C39" s="119">
        <v>0</v>
      </c>
    </row>
    <row r="40" spans="2:3" x14ac:dyDescent="0.25">
      <c r="B40" s="106" t="s">
        <v>90</v>
      </c>
      <c r="C40" s="10">
        <v>-53556</v>
      </c>
    </row>
    <row r="41" spans="2:3" x14ac:dyDescent="0.25">
      <c r="B41" s="106" t="s">
        <v>91</v>
      </c>
      <c r="C41" s="10">
        <v>0</v>
      </c>
    </row>
    <row r="42" spans="2:3" x14ac:dyDescent="0.25">
      <c r="B42" s="106" t="s">
        <v>92</v>
      </c>
      <c r="C42" s="119">
        <v>0</v>
      </c>
    </row>
    <row r="43" spans="2:3" x14ac:dyDescent="0.25">
      <c r="B43" s="110"/>
    </row>
    <row r="44" spans="2:3" x14ac:dyDescent="0.25">
      <c r="B44" s="113"/>
      <c r="C44" s="114"/>
    </row>
    <row r="45" spans="2:3" x14ac:dyDescent="0.25">
      <c r="B45" s="120" t="s">
        <v>93</v>
      </c>
      <c r="C45" s="112">
        <f>SUM(C38:C44)</f>
        <v>-53556</v>
      </c>
    </row>
    <row r="46" spans="2:3" ht="15.75" thickBot="1" x14ac:dyDescent="0.3">
      <c r="B46" s="115"/>
      <c r="C46" s="116"/>
    </row>
    <row r="47" spans="2:3" x14ac:dyDescent="0.25">
      <c r="B47" s="110"/>
    </row>
    <row r="48" spans="2:3" x14ac:dyDescent="0.25">
      <c r="B48" s="117" t="s">
        <v>94</v>
      </c>
      <c r="C48" s="21"/>
    </row>
    <row r="49" spans="2:4" x14ac:dyDescent="0.25">
      <c r="B49" s="121" t="s">
        <v>95</v>
      </c>
      <c r="C49" s="122">
        <v>61957</v>
      </c>
      <c r="D49" s="104"/>
    </row>
    <row r="50" spans="2:4" x14ac:dyDescent="0.25">
      <c r="B50" s="121" t="s">
        <v>96</v>
      </c>
      <c r="C50" s="122">
        <v>-23565</v>
      </c>
    </row>
    <row r="51" spans="2:4" x14ac:dyDescent="0.25">
      <c r="B51" s="106" t="s">
        <v>97</v>
      </c>
      <c r="C51" s="123">
        <v>0</v>
      </c>
    </row>
    <row r="52" spans="2:4" x14ac:dyDescent="0.25">
      <c r="B52" s="106" t="s">
        <v>98</v>
      </c>
      <c r="C52" s="123">
        <v>0</v>
      </c>
    </row>
    <row r="53" spans="2:4" x14ac:dyDescent="0.25">
      <c r="B53" s="106" t="s">
        <v>99</v>
      </c>
      <c r="C53" s="119">
        <v>0</v>
      </c>
    </row>
    <row r="54" spans="2:4" x14ac:dyDescent="0.25">
      <c r="B54" s="106" t="s">
        <v>100</v>
      </c>
      <c r="C54" s="119">
        <v>0</v>
      </c>
    </row>
    <row r="55" spans="2:4" x14ac:dyDescent="0.25">
      <c r="B55" s="106" t="s">
        <v>101</v>
      </c>
      <c r="C55" s="119">
        <v>0</v>
      </c>
    </row>
    <row r="56" spans="2:4" x14ac:dyDescent="0.25">
      <c r="B56" s="106" t="s">
        <v>102</v>
      </c>
      <c r="C56" s="119">
        <v>0</v>
      </c>
    </row>
    <row r="57" spans="2:4" x14ac:dyDescent="0.25">
      <c r="B57" s="106" t="s">
        <v>103</v>
      </c>
      <c r="C57" s="119">
        <v>0</v>
      </c>
    </row>
    <row r="58" spans="2:4" x14ac:dyDescent="0.25">
      <c r="B58" s="110"/>
    </row>
    <row r="59" spans="2:4" x14ac:dyDescent="0.25">
      <c r="B59" s="113"/>
      <c r="C59" s="114"/>
    </row>
    <row r="60" spans="2:4" x14ac:dyDescent="0.25">
      <c r="B60" s="105" t="s">
        <v>104</v>
      </c>
      <c r="C60" s="112">
        <f>SUM(C49:C59)</f>
        <v>38392</v>
      </c>
    </row>
    <row r="61" spans="2:4" ht="15.75" thickBot="1" x14ac:dyDescent="0.3">
      <c r="B61" s="115"/>
      <c r="C61" s="116"/>
    </row>
    <row r="62" spans="2:4" x14ac:dyDescent="0.25">
      <c r="B62" s="110"/>
    </row>
    <row r="63" spans="2:4" x14ac:dyDescent="0.25">
      <c r="B63" s="106" t="s">
        <v>105</v>
      </c>
      <c r="C63" s="10">
        <v>0</v>
      </c>
    </row>
    <row r="64" spans="2:4" x14ac:dyDescent="0.25">
      <c r="B64" s="106" t="s">
        <v>106</v>
      </c>
      <c r="C64" s="10">
        <v>0</v>
      </c>
    </row>
    <row r="65" spans="2:4" ht="15.75" thickBot="1" x14ac:dyDescent="0.3">
      <c r="B65" s="115"/>
      <c r="C65" s="116"/>
    </row>
    <row r="66" spans="2:4" x14ac:dyDescent="0.25">
      <c r="B66" s="110"/>
    </row>
    <row r="67" spans="2:4" x14ac:dyDescent="0.25">
      <c r="B67" s="117" t="s">
        <v>107</v>
      </c>
      <c r="C67" s="112">
        <f>C34+C45+C60+C63+C64</f>
        <v>-233670.85374011786</v>
      </c>
    </row>
    <row r="68" spans="2:4" x14ac:dyDescent="0.25">
      <c r="B68" s="124"/>
      <c r="C68" s="21"/>
    </row>
    <row r="69" spans="2:4" x14ac:dyDescent="0.25">
      <c r="B69" s="106" t="s">
        <v>108</v>
      </c>
      <c r="C69" s="122">
        <v>1114742.2050000001</v>
      </c>
      <c r="D69" s="107"/>
    </row>
    <row r="70" spans="2:4" x14ac:dyDescent="0.25">
      <c r="B70" s="110"/>
    </row>
    <row r="71" spans="2:4" x14ac:dyDescent="0.25">
      <c r="B71" s="113"/>
      <c r="C71" s="114"/>
    </row>
    <row r="72" spans="2:4" x14ac:dyDescent="0.25">
      <c r="B72" s="105" t="s">
        <v>109</v>
      </c>
      <c r="C72" s="112">
        <v>881071.35125988233</v>
      </c>
    </row>
    <row r="73" spans="2:4" ht="15.75" thickBot="1" x14ac:dyDescent="0.3">
      <c r="B73" s="115"/>
      <c r="C73" s="116"/>
    </row>
    <row r="75" spans="2:4" x14ac:dyDescent="0.25">
      <c r="B75" s="107"/>
      <c r="C75" s="107"/>
    </row>
    <row r="76" spans="2:4" x14ac:dyDescent="0.25">
      <c r="C76" s="125"/>
    </row>
    <row r="77" spans="2:4" x14ac:dyDescent="0.25">
      <c r="C77" s="63"/>
    </row>
    <row r="78" spans="2:4" x14ac:dyDescent="0.25">
      <c r="C78" s="99"/>
    </row>
    <row r="79" spans="2:4" x14ac:dyDescent="0.25">
      <c r="C79" s="1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PL</vt:lpstr>
      <vt:lpstr>Equity</vt:lpstr>
      <vt:lpstr>CFS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Muratov</dc:creator>
  <cp:lastModifiedBy>Xasan Muratov</cp:lastModifiedBy>
  <dcterms:created xsi:type="dcterms:W3CDTF">2026-07-15T11:47:12Z</dcterms:created>
  <dcterms:modified xsi:type="dcterms:W3CDTF">2026-07-15T11:47:54Z</dcterms:modified>
</cp:coreProperties>
</file>